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概算汇总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<sst xmlns="http://schemas.openxmlformats.org/spreadsheetml/2006/main" count="54" uniqueCount="50">
  <si>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附件：</t>
  </si>
  <si>
    <t>泽州县大阳镇九年一贯制学校
 初步设计概算核定表</t>
  </si>
  <si>
    <t>序号</t>
  </si>
  <si>
    <t>工程费用名称</t>
  </si>
  <si>
    <t>单位</t>
  </si>
  <si>
    <t>数量</t>
  </si>
  <si>
    <t>概算投资            （万元）</t>
  </si>
  <si>
    <t>备注</t>
  </si>
  <si>
    <t>一</t>
  </si>
  <si>
    <t>工程费用</t>
  </si>
  <si>
    <t>建筑安装工程费用</t>
  </si>
  <si>
    <t>食堂报告厅</t>
  </si>
  <si>
    <t>㎡</t>
  </si>
  <si>
    <t>换热站</t>
  </si>
  <si>
    <t>教学楼教辅楼</t>
  </si>
  <si>
    <t>宿舍楼</t>
  </si>
  <si>
    <t>南大门</t>
  </si>
  <si>
    <t>室外工程</t>
  </si>
  <si>
    <t>水泵房</t>
  </si>
  <si>
    <t>设备费</t>
  </si>
  <si>
    <t>变压器</t>
  </si>
  <si>
    <t>个</t>
  </si>
  <si>
    <t>换热站设备</t>
  </si>
  <si>
    <t>热水供应设备</t>
  </si>
  <si>
    <t>宿舍电梯</t>
  </si>
  <si>
    <t>监控及广播系统</t>
  </si>
  <si>
    <t>二</t>
  </si>
  <si>
    <t>工程建设其他费用</t>
  </si>
  <si>
    <t>建设管理费</t>
  </si>
  <si>
    <t>建设单位管理费</t>
  </si>
  <si>
    <t>工程监理费</t>
  </si>
  <si>
    <t>招标代理费</t>
  </si>
  <si>
    <t>可行性研究费</t>
  </si>
  <si>
    <t>编制项目建议书</t>
  </si>
  <si>
    <t>编制可行性研究报告</t>
  </si>
  <si>
    <t>勘察设计费</t>
  </si>
  <si>
    <t>勘察费</t>
  </si>
  <si>
    <t>设计费</t>
  </si>
  <si>
    <t>施工图预算编制费</t>
  </si>
  <si>
    <t>竣工图编制费</t>
  </si>
  <si>
    <t>劳动安全卫生评价费</t>
  </si>
  <si>
    <t>场地准备及临时设施费</t>
  </si>
  <si>
    <t>工程保险费</t>
  </si>
  <si>
    <t>工程量清单编制费</t>
  </si>
  <si>
    <t>招标控制价编制费</t>
  </si>
  <si>
    <t>防空工程易地建设费</t>
  </si>
  <si>
    <t>三</t>
  </si>
  <si>
    <t>预备费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</si>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</sst>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1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1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>
      <alignment vertical="top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2" fillId="0" borderId="0" xfId="0" applyFont="1" applyFill="1" applyBorder="1" applyAlignment="1">
      <alignment/>
    </xf>
    <xf numFmtId="0" fontId="3" fillId="0" borderId="0" xfId="19" applyFont="1">
      <alignment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center" vertical="center"/>
      <protection/>
    </xf>
    <xf numFmtId="0" fontId="5" fillId="0" borderId="9" xfId="19" applyFont="1" applyBorder="1" applyAlignment="1">
      <alignment horizontal="center" vertical="center"/>
      <protection/>
    </xf>
    <xf numFmtId="0" fontId="5" fillId="0" borderId="10" xfId="19" applyFont="1" applyBorder="1" applyAlignment="1">
      <alignment horizontal="center" vertical="center"/>
      <protection/>
    </xf>
    <xf numFmtId="0" fontId="5" fillId="0" borderId="10" xfId="19" applyFont="1" applyBorder="1" applyAlignment="1">
      <alignment horizontal="center" vertical="center" wrapText="1"/>
      <protection/>
    </xf>
    <xf numFmtId="0" fontId="5" fillId="0" borderId="11" xfId="19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176" fontId="2" fillId="0" borderId="14" xfId="19" applyNumberFormat="1" applyFont="1" applyBorder="1" applyAlignment="1">
      <alignment horizontal="center" vertical="center"/>
      <protection/>
    </xf>
    <xf numFmtId="0" fontId="2" fillId="0" borderId="12" xfId="19" applyFont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/>
      <protection/>
    </xf>
    <xf numFmtId="176" fontId="2" fillId="0" borderId="9" xfId="19" applyNumberFormat="1" applyFont="1" applyFill="1" applyBorder="1" applyAlignment="1">
      <alignment horizontal="center" vertical="center"/>
      <protection/>
    </xf>
    <xf numFmtId="176" fontId="1" fillId="0" borderId="9" xfId="19" applyNumberFormat="1" applyFont="1" applyBorder="1" applyAlignment="1">
      <alignment horizontal="center" vertical="center"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9" xfId="19" applyFont="1" applyBorder="1" applyAlignment="1">
      <alignment horizontal="center" vertical="center"/>
      <protection/>
    </xf>
    <xf numFmtId="176" fontId="1" fillId="0" borderId="9" xfId="19" applyNumberFormat="1" applyFont="1" applyFill="1" applyBorder="1" applyAlignment="1">
      <alignment horizontal="center" vertical="center"/>
      <protection/>
    </xf>
    <xf numFmtId="0" fontId="1" fillId="0" borderId="9" xfId="19" applyFont="1" applyBorder="1" applyAlignment="1">
      <alignment horizontal="center" vertical="center"/>
      <protection/>
    </xf>
    <xf numFmtId="176" fontId="1" fillId="0" borderId="9" xfId="19" applyNumberFormat="1" applyFont="1" applyBorder="1" applyAlignment="1">
      <alignment horizontal="center" vertical="center"/>
      <protection/>
    </xf>
    <xf numFmtId="176" fontId="1" fillId="0" borderId="9" xfId="19" applyNumberFormat="1" applyFont="1" applyFill="1" applyBorder="1" applyAlignment="1">
      <alignment horizontal="center" vertical="center"/>
      <protection/>
    </xf>
    <xf numFmtId="176" fontId="2" fillId="0" borderId="9" xfId="19" applyNumberFormat="1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176" fontId="2" fillId="0" borderId="9" xfId="19" applyNumberFormat="1" applyFont="1" applyFill="1" applyBorder="1" applyAlignment="1">
      <alignment horizontal="center" vertical="center"/>
      <protection/>
    </xf>
    <xf numFmtId="177" fontId="2" fillId="0" borderId="9" xfId="19" applyNumberFormat="1" applyFont="1" applyFill="1" applyBorder="1" applyAlignment="1">
      <alignment horizontal="center" vertical="center"/>
      <protection/>
    </xf>
    <xf numFmtId="177" fontId="1" fillId="0" borderId="9" xfId="19" applyNumberFormat="1" applyFont="1" applyFill="1" applyBorder="1" applyAlignment="1">
      <alignment horizontal="center" vertical="center"/>
      <protection/>
    </xf>
    <xf numFmtId="176" fontId="1" fillId="0" borderId="9" xfId="19" applyNumberFormat="1" applyFont="1" applyBorder="1" applyAlignment="1">
      <alignment horizontal="center" vertical="center" wrapText="1"/>
      <protection/>
    </xf>
    <xf numFmtId="176" fontId="2" fillId="0" borderId="9" xfId="19" applyNumberFormat="1" applyFont="1" applyBorder="1" applyAlignment="1">
      <alignment horizontal="center" vertical="center" wrapText="1"/>
      <protection/>
    </xf>
    <xf numFmtId="177" fontId="1" fillId="0" borderId="9" xfId="19" applyNumberFormat="1" applyFont="1" applyFill="1" applyBorder="1" applyAlignment="1">
      <alignment horizontal="center" vertical="center" wrapText="1"/>
      <protection/>
    </xf>
    <xf numFmtId="176" fontId="2" fillId="0" borderId="9" xfId="19" applyNumberFormat="1" applyFont="1" applyBorder="1" applyAlignment="1">
      <alignment horizontal="center" vertical="center"/>
      <protection/>
    </xf>
    <xf numFmtId="9" fontId="2" fillId="0" borderId="0" xfId="19" applyNumberFormat="1" applyFo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3_国道302线珲春至阿尔山公路乌兰浩特至阿力得尔段二期工程2014.11.2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62626"/>
      <rgbColor rgb="00E8E8E8"/>
      <rgbColor rgb="00000000"/>
      <rgbColor rgb="00FFFF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workbookViewId="0" topLeftCell="A1">
      <selection activeCell="A5" sqref="A5:IV40"/>
    </sheetView>
  </sheetViews>
  <sheetFormatPr defaultColWidth="9.8515625" defaultRowHeight="12.75"/>
  <cols>
    <col min="1" max="1" width="7.8515625" style="1" customWidth="1"/>
    <col min="2" max="2" width="32.140625" style="1" customWidth="1"/>
    <col min="3" max="3" width="16.140625" style="1" customWidth="1"/>
    <col min="4" max="4" width="14.00390625" style="1" customWidth="1"/>
    <col min="5" max="5" width="19.00390625" style="1" customWidth="1"/>
    <col min="6" max="6" width="16.00390625" style="1" customWidth="1"/>
    <col min="7" max="7" width="9.8515625" style="1" customWidth="1"/>
    <col min="8" max="8" width="15.28125" style="1" bestFit="1" customWidth="1"/>
    <col min="9" max="9" width="10.00390625" style="1" bestFit="1" customWidth="1"/>
    <col min="10" max="10" width="17.140625" style="1" customWidth="1"/>
    <col min="11" max="16384" width="9.8515625" style="1" customWidth="1"/>
  </cols>
  <sheetData>
    <row r="1" ht="19.5" customHeight="1">
      <c r="A1" s="5" t="s">
        <v>0</v>
      </c>
    </row>
    <row r="2" spans="1:6" s="1" customFormat="1" ht="57" customHeight="1">
      <c r="A2" s="6" t="s">
        <v>1</v>
      </c>
      <c r="B2" s="7"/>
      <c r="C2" s="7"/>
      <c r="D2" s="7"/>
      <c r="E2" s="7"/>
      <c r="F2" s="7"/>
    </row>
    <row r="3" spans="1:6" s="1" customFormat="1" ht="22.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8" t="s">
        <v>7</v>
      </c>
    </row>
    <row r="4" spans="1:6" s="1" customFormat="1" ht="22.5" customHeight="1">
      <c r="A4" s="8"/>
      <c r="B4" s="8"/>
      <c r="C4" s="11"/>
      <c r="D4" s="11"/>
      <c r="E4" s="12"/>
      <c r="F4" s="8"/>
    </row>
    <row r="5" spans="1:6" s="1" customFormat="1" ht="24.75" customHeight="1">
      <c r="A5" s="13" t="s">
        <v>8</v>
      </c>
      <c r="B5" s="14" t="s">
        <v>9</v>
      </c>
      <c r="C5" s="15"/>
      <c r="D5" s="16"/>
      <c r="E5" s="15">
        <v>5804.87</v>
      </c>
      <c r="F5" s="13"/>
    </row>
    <row r="6" spans="1:12" s="2" customFormat="1" ht="24.75" customHeight="1">
      <c r="A6" s="17">
        <v>1</v>
      </c>
      <c r="B6" s="18" t="s">
        <v>10</v>
      </c>
      <c r="C6" s="19"/>
      <c r="D6" s="20"/>
      <c r="E6" s="19">
        <v>5594.87</v>
      </c>
      <c r="F6" s="20"/>
      <c r="L6" s="36"/>
    </row>
    <row r="7" spans="1:12" s="2" customFormat="1" ht="24.75" customHeight="1">
      <c r="A7" s="21">
        <v>1.1</v>
      </c>
      <c r="B7" s="22" t="s">
        <v>11</v>
      </c>
      <c r="C7" s="23" t="s">
        <v>12</v>
      </c>
      <c r="D7" s="20">
        <v>2974.64</v>
      </c>
      <c r="E7" s="23">
        <f>12227706.8/10000</f>
        <v>1222.77068</v>
      </c>
      <c r="F7" s="20"/>
      <c r="L7" s="36"/>
    </row>
    <row r="8" spans="1:12" s="2" customFormat="1" ht="24.75" customHeight="1">
      <c r="A8" s="21">
        <v>1.2</v>
      </c>
      <c r="B8" s="22" t="s">
        <v>13</v>
      </c>
      <c r="C8" s="23" t="s">
        <v>12</v>
      </c>
      <c r="D8" s="20">
        <v>144.2</v>
      </c>
      <c r="E8" s="23">
        <f>520013.82/10000</f>
        <v>52.001382</v>
      </c>
      <c r="F8" s="20"/>
      <c r="L8" s="36"/>
    </row>
    <row r="9" spans="1:12" s="2" customFormat="1" ht="24.75" customHeight="1">
      <c r="A9" s="21">
        <v>1.2999999999999998</v>
      </c>
      <c r="B9" s="22" t="s">
        <v>14</v>
      </c>
      <c r="C9" s="23" t="s">
        <v>12</v>
      </c>
      <c r="D9" s="20">
        <v>7354.83</v>
      </c>
      <c r="E9" s="23">
        <f>18122830.07/10000</f>
        <v>1812.283007</v>
      </c>
      <c r="F9" s="20"/>
      <c r="L9" s="36"/>
    </row>
    <row r="10" spans="1:12" s="2" customFormat="1" ht="24.75" customHeight="1">
      <c r="A10" s="21">
        <v>1.3999999999999997</v>
      </c>
      <c r="B10" s="22" t="s">
        <v>15</v>
      </c>
      <c r="C10" s="23" t="s">
        <v>12</v>
      </c>
      <c r="D10" s="20">
        <v>5625.9</v>
      </c>
      <c r="E10" s="23">
        <f>17755834.49/10000</f>
        <v>1775.5834489999997</v>
      </c>
      <c r="F10" s="20"/>
      <c r="L10" s="36"/>
    </row>
    <row r="11" spans="1:12" s="2" customFormat="1" ht="24.75" customHeight="1">
      <c r="A11" s="21">
        <v>1.4999999999999996</v>
      </c>
      <c r="B11" s="22" t="s">
        <v>16</v>
      </c>
      <c r="C11" s="23" t="s">
        <v>12</v>
      </c>
      <c r="D11" s="20">
        <v>50.84</v>
      </c>
      <c r="E11" s="23">
        <f>643686.02/10000</f>
        <v>64.368602</v>
      </c>
      <c r="F11" s="20"/>
      <c r="L11" s="36"/>
    </row>
    <row r="12" spans="1:6" s="1" customFormat="1" ht="24.75" customHeight="1">
      <c r="A12" s="21">
        <v>1.5999999999999994</v>
      </c>
      <c r="B12" s="21" t="s">
        <v>17</v>
      </c>
      <c r="C12" s="23"/>
      <c r="D12" s="20"/>
      <c r="E12" s="23">
        <f>5692591.94/10000</f>
        <v>569.2591940000001</v>
      </c>
      <c r="F12" s="20"/>
    </row>
    <row r="13" spans="1:6" s="3" customFormat="1" ht="24.75" customHeight="1">
      <c r="A13" s="24">
        <v>1.7</v>
      </c>
      <c r="B13" s="22" t="s">
        <v>18</v>
      </c>
      <c r="C13" s="23"/>
      <c r="D13" s="25"/>
      <c r="E13" s="26">
        <f>986011.3/10000</f>
        <v>98.60113</v>
      </c>
      <c r="F13" s="25"/>
    </row>
    <row r="14" spans="1:6" s="1" customFormat="1" ht="24.75" customHeight="1">
      <c r="A14" s="17">
        <v>2</v>
      </c>
      <c r="B14" s="18" t="s">
        <v>19</v>
      </c>
      <c r="C14" s="27"/>
      <c r="D14" s="25"/>
      <c r="E14" s="27">
        <f>SUM(E15:E19)</f>
        <v>210</v>
      </c>
      <c r="F14" s="25"/>
    </row>
    <row r="15" spans="1:6" s="1" customFormat="1" ht="24.75" customHeight="1">
      <c r="A15" s="21">
        <v>2.1</v>
      </c>
      <c r="B15" s="22" t="s">
        <v>20</v>
      </c>
      <c r="C15" s="26" t="s">
        <v>21</v>
      </c>
      <c r="D15" s="25">
        <v>1</v>
      </c>
      <c r="E15" s="26">
        <v>40</v>
      </c>
      <c r="F15" s="25"/>
    </row>
    <row r="16" spans="1:6" s="1" customFormat="1" ht="24.75" customHeight="1">
      <c r="A16" s="21">
        <v>2.2</v>
      </c>
      <c r="B16" s="22" t="s">
        <v>22</v>
      </c>
      <c r="C16" s="26"/>
      <c r="D16" s="25"/>
      <c r="E16" s="26">
        <v>80</v>
      </c>
      <c r="F16" s="25"/>
    </row>
    <row r="17" spans="1:6" s="1" customFormat="1" ht="24.75" customHeight="1">
      <c r="A17" s="21">
        <v>2.3000000000000003</v>
      </c>
      <c r="B17" s="22" t="s">
        <v>23</v>
      </c>
      <c r="C17" s="26"/>
      <c r="D17" s="25"/>
      <c r="E17" s="26">
        <v>25</v>
      </c>
      <c r="F17" s="25"/>
    </row>
    <row r="18" spans="1:6" s="1" customFormat="1" ht="24.75" customHeight="1">
      <c r="A18" s="21">
        <v>2.4000000000000004</v>
      </c>
      <c r="B18" s="22" t="s">
        <v>24</v>
      </c>
      <c r="C18" s="26"/>
      <c r="D18" s="25"/>
      <c r="E18" s="26">
        <v>30</v>
      </c>
      <c r="F18" s="25"/>
    </row>
    <row r="19" spans="1:6" s="1" customFormat="1" ht="24.75" customHeight="1">
      <c r="A19" s="21">
        <v>2.5000000000000004</v>
      </c>
      <c r="B19" s="22" t="s">
        <v>25</v>
      </c>
      <c r="C19" s="26"/>
      <c r="D19" s="25"/>
      <c r="E19" s="26">
        <v>35</v>
      </c>
      <c r="F19" s="25"/>
    </row>
    <row r="20" spans="1:6" s="4" customFormat="1" ht="24.75" customHeight="1">
      <c r="A20" s="28" t="s">
        <v>26</v>
      </c>
      <c r="B20" s="28" t="s">
        <v>27</v>
      </c>
      <c r="C20" s="29"/>
      <c r="D20" s="25"/>
      <c r="E20" s="29">
        <v>524.52</v>
      </c>
      <c r="F20" s="25"/>
    </row>
    <row r="21" spans="1:6" s="4" customFormat="1" ht="24.75" customHeight="1">
      <c r="A21" s="28">
        <v>1</v>
      </c>
      <c r="B21" s="28" t="s">
        <v>28</v>
      </c>
      <c r="C21" s="30"/>
      <c r="D21" s="25"/>
      <c r="E21" s="30">
        <v>161</v>
      </c>
      <c r="F21" s="25"/>
    </row>
    <row r="22" spans="1:6" s="4" customFormat="1" ht="24.75" customHeight="1">
      <c r="A22" s="21">
        <v>1.1</v>
      </c>
      <c r="B22" s="21" t="s">
        <v>29</v>
      </c>
      <c r="C22" s="31"/>
      <c r="D22" s="25"/>
      <c r="E22" s="31">
        <v>44</v>
      </c>
      <c r="F22" s="25"/>
    </row>
    <row r="23" spans="1:6" s="4" customFormat="1" ht="24.75" customHeight="1">
      <c r="A23" s="21">
        <v>1.2</v>
      </c>
      <c r="B23" s="21" t="s">
        <v>30</v>
      </c>
      <c r="C23" s="31"/>
      <c r="D23" s="25"/>
      <c r="E23" s="31">
        <f>109*0.9</f>
        <v>98.10000000000001</v>
      </c>
      <c r="F23" s="25"/>
    </row>
    <row r="24" spans="1:6" s="4" customFormat="1" ht="24.75" customHeight="1">
      <c r="A24" s="21">
        <v>1.3</v>
      </c>
      <c r="B24" s="21" t="s">
        <v>31</v>
      </c>
      <c r="C24" s="31"/>
      <c r="D24" s="32"/>
      <c r="E24" s="31">
        <f>22*0.9</f>
        <v>19.8</v>
      </c>
      <c r="F24" s="32"/>
    </row>
    <row r="25" spans="1:6" s="4" customFormat="1" ht="24.75" customHeight="1">
      <c r="A25" s="28">
        <v>2</v>
      </c>
      <c r="B25" s="28" t="s">
        <v>32</v>
      </c>
      <c r="C25" s="30"/>
      <c r="D25" s="33"/>
      <c r="E25" s="30">
        <f>E26+E27</f>
        <v>26</v>
      </c>
      <c r="F25" s="33"/>
    </row>
    <row r="26" spans="1:6" s="4" customFormat="1" ht="24.75" customHeight="1">
      <c r="A26" s="21">
        <v>2.1</v>
      </c>
      <c r="B26" s="21" t="s">
        <v>33</v>
      </c>
      <c r="C26" s="31"/>
      <c r="D26" s="32"/>
      <c r="E26" s="31">
        <v>10</v>
      </c>
      <c r="F26" s="32"/>
    </row>
    <row r="27" spans="1:6" s="4" customFormat="1" ht="24.75" customHeight="1">
      <c r="A27" s="21">
        <v>2.1</v>
      </c>
      <c r="B27" s="21" t="s">
        <v>34</v>
      </c>
      <c r="C27" s="31"/>
      <c r="D27" s="32"/>
      <c r="E27" s="31">
        <f>20*0.8</f>
        <v>16</v>
      </c>
      <c r="F27" s="32"/>
    </row>
    <row r="28" spans="1:6" s="4" customFormat="1" ht="24.75" customHeight="1">
      <c r="A28" s="28">
        <v>3</v>
      </c>
      <c r="B28" s="28" t="s">
        <v>35</v>
      </c>
      <c r="C28" s="30"/>
      <c r="D28" s="33"/>
      <c r="E28" s="30">
        <f>E29+E30+E31+E32</f>
        <v>225.792</v>
      </c>
      <c r="F28" s="33"/>
    </row>
    <row r="29" spans="1:6" s="4" customFormat="1" ht="24.75" customHeight="1">
      <c r="A29" s="21">
        <v>3.1</v>
      </c>
      <c r="B29" s="21" t="s">
        <v>36</v>
      </c>
      <c r="C29" s="31"/>
      <c r="D29" s="32"/>
      <c r="E29" s="31">
        <v>29</v>
      </c>
      <c r="F29" s="32"/>
    </row>
    <row r="30" spans="1:6" s="4" customFormat="1" ht="24.75" customHeight="1">
      <c r="A30" s="21">
        <v>3.2</v>
      </c>
      <c r="B30" s="21" t="s">
        <v>37</v>
      </c>
      <c r="C30" s="34"/>
      <c r="D30" s="32"/>
      <c r="E30" s="34">
        <f>186*0.9</f>
        <v>167.4</v>
      </c>
      <c r="F30" s="32"/>
    </row>
    <row r="31" spans="1:6" s="4" customFormat="1" ht="24.75" customHeight="1">
      <c r="A31" s="21">
        <v>3.3</v>
      </c>
      <c r="B31" s="21" t="s">
        <v>38</v>
      </c>
      <c r="C31" s="34"/>
      <c r="D31" s="32"/>
      <c r="E31" s="34">
        <v>16</v>
      </c>
      <c r="F31" s="32"/>
    </row>
    <row r="32" spans="1:6" s="4" customFormat="1" ht="24.75" customHeight="1">
      <c r="A32" s="21">
        <v>3.4</v>
      </c>
      <c r="B32" s="21" t="s">
        <v>39</v>
      </c>
      <c r="C32" s="34"/>
      <c r="D32" s="32"/>
      <c r="E32" s="34">
        <f>E30*8/100</f>
        <v>13.392000000000001</v>
      </c>
      <c r="F32" s="32"/>
    </row>
    <row r="33" spans="1:6" s="4" customFormat="1" ht="24.75" customHeight="1">
      <c r="A33" s="28">
        <v>4</v>
      </c>
      <c r="B33" s="28" t="s">
        <v>40</v>
      </c>
      <c r="C33" s="30"/>
      <c r="D33" s="35"/>
      <c r="E33" s="30">
        <v>6</v>
      </c>
      <c r="F33" s="35"/>
    </row>
    <row r="34" spans="1:6" s="4" customFormat="1" ht="24.75" customHeight="1">
      <c r="A34" s="28">
        <v>5</v>
      </c>
      <c r="B34" s="28" t="s">
        <v>41</v>
      </c>
      <c r="C34" s="30"/>
      <c r="D34" s="25"/>
      <c r="E34" s="30">
        <v>58</v>
      </c>
      <c r="F34" s="25"/>
    </row>
    <row r="35" spans="1:6" s="4" customFormat="1" ht="24.75" customHeight="1">
      <c r="A35" s="28">
        <v>6</v>
      </c>
      <c r="B35" s="28" t="s">
        <v>42</v>
      </c>
      <c r="C35" s="29"/>
      <c r="D35" s="25"/>
      <c r="E35" s="29">
        <v>3.48</v>
      </c>
      <c r="F35" s="25"/>
    </row>
    <row r="36" spans="1:6" s="4" customFormat="1" ht="24.75" customHeight="1">
      <c r="A36" s="28">
        <v>7</v>
      </c>
      <c r="B36" s="28" t="s">
        <v>43</v>
      </c>
      <c r="C36" s="30"/>
      <c r="D36" s="35"/>
      <c r="E36" s="30">
        <v>12</v>
      </c>
      <c r="F36" s="35"/>
    </row>
    <row r="37" spans="1:6" s="4" customFormat="1" ht="24.75" customHeight="1">
      <c r="A37" s="28">
        <v>8</v>
      </c>
      <c r="B37" s="28" t="s">
        <v>44</v>
      </c>
      <c r="C37" s="30"/>
      <c r="D37" s="35"/>
      <c r="E37" s="30">
        <v>8</v>
      </c>
      <c r="F37" s="35"/>
    </row>
    <row r="38" spans="1:6" s="4" customFormat="1" ht="24.75" customHeight="1">
      <c r="A38" s="28">
        <v>9</v>
      </c>
      <c r="B38" s="28" t="s">
        <v>45</v>
      </c>
      <c r="C38" s="30"/>
      <c r="D38" s="35"/>
      <c r="E38" s="30">
        <v>24</v>
      </c>
      <c r="F38" s="35"/>
    </row>
    <row r="39" spans="1:6" s="4" customFormat="1" ht="24.75" customHeight="1">
      <c r="A39" s="28" t="s">
        <v>46</v>
      </c>
      <c r="B39" s="28" t="s">
        <v>47</v>
      </c>
      <c r="C39" s="29"/>
      <c r="D39" s="25"/>
      <c r="E39" s="29">
        <v>379.76</v>
      </c>
      <c r="F39" s="25"/>
    </row>
    <row r="40" spans="1:6" s="4" customFormat="1" ht="24.75" customHeight="1">
      <c r="A40" s="28" t="s">
        <v>48</v>
      </c>
      <c r="B40" s="28" t="s">
        <v>49</v>
      </c>
      <c r="C40" s="29"/>
      <c r="D40" s="25"/>
      <c r="E40" s="29">
        <v>6709.15</v>
      </c>
      <c r="F40" s="25"/>
    </row>
    <row r="41" s="1" customFormat="1" ht="33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7513888888888889" right="0.7513888888888889" top="0.4722222222222222" bottom="0.4722222222222222" header="0.5" footer="0.5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在水一方</cp:lastModifiedBy>
  <dcterms:created xsi:type="dcterms:W3CDTF">2022-12-12T10:06:33Z</dcterms:created>
  <dcterms:modified xsi:type="dcterms:W3CDTF">2023-05-16T01:27:32Z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13D324FF1E734D9BBBED48D26CFCE2DF</vt:lpwstr>
  </property>
  <property fmtid="{D5CDD505-2E9C-101B-9397-08002B2CF9AE}" pid="4" name="KSOProductBuildV">
    <vt:lpwstr>2052-11.1.0.14309</vt:lpwstr>
  </property>
</Properties>
</file>