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925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<sst xmlns="http://schemas.openxmlformats.org/spreadsheetml/2006/main" count="37" uniqueCount="37">
  <si>
    <t>附件：</t>
  </si>
  <si>
    <t>大阳学校环境整治工程概算调整核定表</t>
  </si>
  <si>
    <t>序号</t>
  </si>
  <si>
    <t>工程或费用名称</t>
  </si>
  <si>
    <t>原概算
（万元）</t>
  </si>
  <si>
    <t>调整后概算
（万元）</t>
  </si>
  <si>
    <t>资金增、减（万元）</t>
  </si>
  <si>
    <t>一</t>
  </si>
  <si>
    <t>建筑安装工程费用</t>
  </si>
  <si>
    <t>厕所工程</t>
  </si>
  <si>
    <t>1#宿舍楼改造</t>
  </si>
  <si>
    <t>2#宿舍楼改造</t>
  </si>
  <si>
    <t>办公楼</t>
  </si>
  <si>
    <t>教学楼</t>
  </si>
  <si>
    <t>围墙工程、室外绿化工程</t>
  </si>
  <si>
    <t>室外工程</t>
  </si>
  <si>
    <t>北大门</t>
  </si>
  <si>
    <t>二</t>
  </si>
  <si>
    <t>工程建设其他费用</t>
  </si>
  <si>
    <t>建设管理费</t>
  </si>
  <si>
    <t>建设单位管理费</t>
  </si>
  <si>
    <t>工程监理费</t>
  </si>
  <si>
    <t>招标代理费</t>
  </si>
  <si>
    <t>可行性研究费</t>
  </si>
  <si>
    <t>勘察设计费用</t>
  </si>
  <si>
    <t>勘察费</t>
  </si>
  <si>
    <t>设计费</t>
  </si>
  <si>
    <t>施工图预算编制费</t>
  </si>
  <si>
    <t>场地准备及临时设施费</t>
  </si>
  <si>
    <t>工程量清单编制费</t>
  </si>
  <si>
    <t>招标控制价编制费</t>
  </si>
  <si>
    <t>室内环境治理费</t>
  </si>
  <si>
    <t>基础设施配套费</t>
  </si>
  <si>
    <t>三</t>
  </si>
  <si>
    <t>预备费</t>
  </si>
  <si>
    <t>四</t>
  </si>
  <si>
    <t>总投资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</si>
</sst>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2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/>
    </xf>
    <xf numFmtId="176" fontId="5" fillId="0" borderId="3" xfId="49" applyNumberFormat="1" applyFont="1" applyFill="1" applyBorder="1" applyAlignment="1">
      <alignment horizontal="center" vertical="center"/>
    </xf>
    <xf numFmtId="0" fontId="6" fillId="0" borderId="3" xfId="49" applyFont="1" applyFill="1" applyBorder="1" applyAlignment="1">
      <alignment horizontal="center" vertical="center"/>
    </xf>
    <xf numFmtId="0" fontId="6" fillId="0" borderId="3" xfId="49" applyFont="1" applyFill="1" applyBorder="1" applyAlignment="1">
      <alignment vertical="center"/>
    </xf>
    <xf numFmtId="176" fontId="6" fillId="0" borderId="3" xfId="49" applyNumberFormat="1" applyFont="1" applyFill="1" applyBorder="1" applyAlignment="1">
      <alignment horizontal="center" vertical="center"/>
    </xf>
    <xf numFmtId="176" fontId="6" fillId="0" borderId="1" xfId="49" applyNumberFormat="1" applyFont="1" applyFill="1" applyBorder="1" applyAlignment="1">
      <alignment horizontal="center" vertical="center"/>
    </xf>
    <xf numFmtId="176" fontId="6" fillId="0" borderId="1" xfId="49" applyNumberFormat="1" applyFont="1" applyFill="1" applyBorder="1" applyAlignment="1">
      <alignment horizontal="center" vertical="center" wrapText="1"/>
    </xf>
    <xf numFmtId="176" fontId="6" fillId="0" borderId="4" xfId="49" applyNumberFormat="1" applyFont="1" applyFill="1" applyBorder="1" applyAlignment="1">
      <alignment horizontal="center" vertical="center"/>
    </xf>
    <xf numFmtId="176" fontId="6" fillId="0" borderId="4" xfId="49" applyNumberFormat="1" applyFont="1" applyFill="1" applyBorder="1" applyAlignment="1">
      <alignment horizontal="center" vertical="center" wrapText="1"/>
    </xf>
    <xf numFmtId="176" fontId="6" fillId="0" borderId="2" xfId="49" applyNumberFormat="1" applyFont="1" applyFill="1" applyBorder="1" applyAlignment="1">
      <alignment horizontal="center" vertical="center"/>
    </xf>
    <xf numFmtId="176" fontId="6" fillId="0" borderId="2" xfId="49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7" fontId="6" fillId="0" borderId="3" xfId="49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_国道302线珲春至阿尔山公路乌兰浩特至阿力得尔段二期工程2014.11.26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62626"/>
      <rgbColor rgb="00E8E8E8"/>
      <rgbColor rgb="00000000"/>
      <rgbColor rgb="00FFFFF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&#22823;&#38451;&#20108;&#26399;&#20462;&#25913;&#27010;&#31639;\&#22823;&#38451;&#23398;&#26657;&#29615;&#22659;&#25972;&#27835;&#24037;&#31243;%20-&#27010;&#31639;&#34920;2023.11.6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阳学校环境整治工程 总概算表"/>
      <sheetName val="大阳学校环境整治工程对比表（1）"/>
    </sheetNames>
    <sheetDataSet>
      <sheetData sheetId="0">
        <row r="7">
          <cell r="G7">
            <v>92.013129</v>
          </cell>
        </row>
        <row r="8">
          <cell r="G8">
            <v>127.08</v>
          </cell>
        </row>
        <row r="9">
          <cell r="G9">
            <v>126.15</v>
          </cell>
        </row>
        <row r="10">
          <cell r="G10">
            <v>170.37</v>
          </cell>
        </row>
        <row r="11">
          <cell r="G11">
            <v>395</v>
          </cell>
        </row>
        <row r="12">
          <cell r="G12">
            <v>233.77</v>
          </cell>
        </row>
        <row r="13">
          <cell r="G13">
            <v>73.23</v>
          </cell>
        </row>
        <row r="15">
          <cell r="F15">
            <v>69.8498046339</v>
          </cell>
        </row>
        <row r="16">
          <cell r="F16">
            <v>21.917036322</v>
          </cell>
        </row>
        <row r="17">
          <cell r="F17">
            <v>40.6211223604</v>
          </cell>
        </row>
        <row r="18">
          <cell r="F18">
            <v>7.3116459515</v>
          </cell>
        </row>
        <row r="19">
          <cell r="F19">
            <v>5.7616459515</v>
          </cell>
        </row>
        <row r="20">
          <cell r="F20">
            <v>59.5161711115</v>
          </cell>
        </row>
        <row r="21">
          <cell r="F21">
            <v>9.740905032</v>
          </cell>
        </row>
        <row r="22">
          <cell r="F22">
            <v>45.8724266925</v>
          </cell>
        </row>
        <row r="23">
          <cell r="F23">
            <v>3.902839387</v>
          </cell>
        </row>
        <row r="24">
          <cell r="F24">
            <v>11.611357548</v>
          </cell>
        </row>
        <row r="25">
          <cell r="F25">
            <v>3.3657941354</v>
          </cell>
        </row>
        <row r="26">
          <cell r="F26">
            <v>2.685226258</v>
          </cell>
        </row>
        <row r="27">
          <cell r="F27">
            <v>32</v>
          </cell>
        </row>
        <row r="28">
          <cell r="F28">
            <v>150</v>
          </cell>
        </row>
        <row r="29">
          <cell r="F29">
            <v>80.7249626891916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tabSelected="1" topLeftCell="A13" workbookViewId="0">
      <selection activeCell="J14" sqref="J14"/>
    </sheetView>
  </sheetViews>
  <sheetFormatPr defaultColWidth="9" defaultRowHeight="13.5" outlineLevelCol="4"/>
  <cols>
    <col min="1" max="1" width="5.375" style="1" customWidth="1"/>
    <col min="2" max="2" width="27" style="1" customWidth="1"/>
    <col min="3" max="3" width="16.625" style="1" customWidth="1"/>
    <col min="4" max="4" width="16.25" style="5" customWidth="1"/>
    <col min="5" max="5" width="17.25" style="5" customWidth="1"/>
    <col min="6" max="16384" width="9" style="1"/>
  </cols>
  <sheetData>
    <row r="1" ht="24" customHeight="1" spans="1:5">
      <c r="A1" s="6" t="s">
        <v>0</v>
      </c>
      <c r="B1" s="6"/>
      <c r="C1" s="6"/>
      <c r="D1" s="6"/>
      <c r="E1" s="6"/>
    </row>
    <row r="2" s="1" customFormat="1" spans="1:5">
      <c r="A2" s="7" t="s">
        <v>1</v>
      </c>
      <c r="B2" s="8"/>
      <c r="C2" s="8"/>
      <c r="D2" s="9"/>
      <c r="E2" s="9"/>
    </row>
    <row r="3" s="1" customFormat="1" ht="15" customHeight="1" spans="1:5">
      <c r="A3" s="8"/>
      <c r="B3" s="8"/>
      <c r="C3" s="8"/>
      <c r="D3" s="9"/>
      <c r="E3" s="9"/>
    </row>
    <row r="4" s="2" customFormat="1" ht="17" customHeight="1" spans="1:5">
      <c r="A4" s="10" t="s">
        <v>2</v>
      </c>
      <c r="B4" s="10" t="s">
        <v>3</v>
      </c>
      <c r="C4" s="11" t="s">
        <v>4</v>
      </c>
      <c r="D4" s="12" t="s">
        <v>5</v>
      </c>
      <c r="E4" s="12" t="s">
        <v>6</v>
      </c>
    </row>
    <row r="5" s="3" customFormat="1" ht="21" customHeight="1" spans="1:5">
      <c r="A5" s="13"/>
      <c r="B5" s="13"/>
      <c r="C5" s="13"/>
      <c r="D5" s="14"/>
      <c r="E5" s="15"/>
    </row>
    <row r="6" s="4" customFormat="1" ht="25" customHeight="1" spans="1:5">
      <c r="A6" s="16" t="s">
        <v>7</v>
      </c>
      <c r="B6" s="16" t="s">
        <v>8</v>
      </c>
      <c r="C6" s="17">
        <f>SUM(C7:C14)</f>
        <v>1383.72</v>
      </c>
      <c r="D6" s="17">
        <f>SUM(D7:D14)</f>
        <v>1217.613129</v>
      </c>
      <c r="E6" s="17">
        <f>D6-C6</f>
        <v>-166.106871</v>
      </c>
    </row>
    <row r="7" s="4" customFormat="1" ht="25" customHeight="1" spans="1:5">
      <c r="A7" s="18">
        <v>1</v>
      </c>
      <c r="B7" s="19" t="s">
        <v>9</v>
      </c>
      <c r="C7" s="20">
        <v>92.19</v>
      </c>
      <c r="D7" s="20">
        <f>'[1]大阳学校环境整治工程 总概算表'!G7</f>
        <v>92.013129</v>
      </c>
      <c r="E7" s="20">
        <f>D7-C7</f>
        <v>-0.176870999999977</v>
      </c>
    </row>
    <row r="8" s="4" customFormat="1" ht="25" customHeight="1" spans="1:5">
      <c r="A8" s="18">
        <v>2</v>
      </c>
      <c r="B8" s="19" t="s">
        <v>10</v>
      </c>
      <c r="C8" s="21">
        <v>533.39</v>
      </c>
      <c r="D8" s="20">
        <f>'[1]大阳学校环境整治工程 总概算表'!G8</f>
        <v>127.08</v>
      </c>
      <c r="E8" s="22">
        <f>(D8+D9+D10+D11)-C8</f>
        <v>285.21</v>
      </c>
    </row>
    <row r="9" s="4" customFormat="1" ht="25" customHeight="1" spans="1:5">
      <c r="A9" s="18">
        <v>3</v>
      </c>
      <c r="B9" s="19" t="s">
        <v>11</v>
      </c>
      <c r="C9" s="23"/>
      <c r="D9" s="20">
        <f>'[1]大阳学校环境整治工程 总概算表'!G9</f>
        <v>126.15</v>
      </c>
      <c r="E9" s="24"/>
    </row>
    <row r="10" s="4" customFormat="1" ht="25" customHeight="1" spans="1:5">
      <c r="A10" s="18">
        <v>4</v>
      </c>
      <c r="B10" s="19" t="s">
        <v>12</v>
      </c>
      <c r="C10" s="23"/>
      <c r="D10" s="20">
        <f>'[1]大阳学校环境整治工程 总概算表'!G10</f>
        <v>170.37</v>
      </c>
      <c r="E10" s="24"/>
    </row>
    <row r="11" s="4" customFormat="1" ht="25" customHeight="1" spans="1:5">
      <c r="A11" s="18">
        <v>5</v>
      </c>
      <c r="B11" s="19" t="s">
        <v>13</v>
      </c>
      <c r="C11" s="25"/>
      <c r="D11" s="20">
        <f>'[1]大阳学校环境整治工程 总概算表'!G11</f>
        <v>395</v>
      </c>
      <c r="E11" s="26"/>
    </row>
    <row r="12" s="4" customFormat="1" ht="25" customHeight="1" spans="1:5">
      <c r="A12" s="18">
        <v>6</v>
      </c>
      <c r="B12" s="19" t="s">
        <v>14</v>
      </c>
      <c r="C12" s="20">
        <v>520.46</v>
      </c>
      <c r="D12" s="20">
        <f>'[1]大阳学校环境整治工程 总概算表'!G12</f>
        <v>233.77</v>
      </c>
      <c r="E12" s="20">
        <f t="shared" ref="E12:E31" si="0">D12-C12</f>
        <v>-286.69</v>
      </c>
    </row>
    <row r="13" s="4" customFormat="1" ht="25" customHeight="1" spans="1:5">
      <c r="A13" s="18">
        <v>7</v>
      </c>
      <c r="B13" s="19" t="s">
        <v>15</v>
      </c>
      <c r="C13" s="20">
        <v>73.09</v>
      </c>
      <c r="D13" s="20">
        <f>'[1]大阳学校环境整治工程 总概算表'!G13</f>
        <v>73.23</v>
      </c>
      <c r="E13" s="20">
        <f t="shared" si="0"/>
        <v>0.140000000000001</v>
      </c>
    </row>
    <row r="14" s="4" customFormat="1" ht="25" customHeight="1" spans="1:5">
      <c r="A14" s="18">
        <v>8</v>
      </c>
      <c r="B14" s="19" t="s">
        <v>16</v>
      </c>
      <c r="C14" s="20">
        <v>164.59</v>
      </c>
      <c r="D14" s="20">
        <v>0</v>
      </c>
      <c r="E14" s="27">
        <v>-164.59</v>
      </c>
    </row>
    <row r="15" s="4" customFormat="1" ht="25" customHeight="1" spans="1:5">
      <c r="A15" s="16" t="s">
        <v>17</v>
      </c>
      <c r="B15" s="16" t="s">
        <v>18</v>
      </c>
      <c r="C15" s="17">
        <f>C16+C20+C21+C25+C26+C27+C28</f>
        <v>171.53</v>
      </c>
      <c r="D15" s="17">
        <f>D16+D20+D21+D25+D26+D27+D28+D29</f>
        <v>334.7899996383</v>
      </c>
      <c r="E15" s="17">
        <f t="shared" si="0"/>
        <v>163.2599996383</v>
      </c>
    </row>
    <row r="16" s="4" customFormat="1" ht="25" customHeight="1" spans="1:5">
      <c r="A16" s="18">
        <v>1</v>
      </c>
      <c r="B16" s="19" t="s">
        <v>19</v>
      </c>
      <c r="C16" s="20">
        <f>C17+C18+C19</f>
        <v>78.01</v>
      </c>
      <c r="D16" s="20">
        <f>'[1]大阳学校环境整治工程 总概算表'!F15</f>
        <v>69.8498046339</v>
      </c>
      <c r="E16" s="20">
        <f t="shared" si="0"/>
        <v>-8.16019536610001</v>
      </c>
    </row>
    <row r="17" s="4" customFormat="1" ht="25" customHeight="1" spans="1:5">
      <c r="A17" s="18">
        <v>1.1</v>
      </c>
      <c r="B17" s="19" t="s">
        <v>20</v>
      </c>
      <c r="C17" s="20">
        <v>24.91</v>
      </c>
      <c r="D17" s="20">
        <f>'[1]大阳学校环境整治工程 总概算表'!F16</f>
        <v>21.917036322</v>
      </c>
      <c r="E17" s="20">
        <f t="shared" si="0"/>
        <v>-2.992963678</v>
      </c>
    </row>
    <row r="18" s="4" customFormat="1" ht="25" customHeight="1" spans="1:5">
      <c r="A18" s="18">
        <v>1.2</v>
      </c>
      <c r="B18" s="19" t="s">
        <v>21</v>
      </c>
      <c r="C18" s="20">
        <v>45.21</v>
      </c>
      <c r="D18" s="20">
        <f>'[1]大阳学校环境整治工程 总概算表'!F17</f>
        <v>40.6211223604</v>
      </c>
      <c r="E18" s="20">
        <f t="shared" si="0"/>
        <v>-4.58887763960001</v>
      </c>
    </row>
    <row r="19" s="4" customFormat="1" ht="25" customHeight="1" spans="1:5">
      <c r="A19" s="18">
        <v>1.3</v>
      </c>
      <c r="B19" s="19" t="s">
        <v>22</v>
      </c>
      <c r="C19" s="20">
        <v>7.89</v>
      </c>
      <c r="D19" s="20">
        <f>'[1]大阳学校环境整治工程 总概算表'!F18</f>
        <v>7.3116459515</v>
      </c>
      <c r="E19" s="20">
        <f t="shared" si="0"/>
        <v>-0.5783540485</v>
      </c>
    </row>
    <row r="20" s="4" customFormat="1" ht="25" customHeight="1" spans="1:5">
      <c r="A20" s="18">
        <v>2</v>
      </c>
      <c r="B20" s="19" t="s">
        <v>23</v>
      </c>
      <c r="C20" s="20">
        <v>6.34</v>
      </c>
      <c r="D20" s="20">
        <f>'[1]大阳学校环境整治工程 总概算表'!F19</f>
        <v>5.7616459515</v>
      </c>
      <c r="E20" s="20">
        <f t="shared" si="0"/>
        <v>-0.5783540485</v>
      </c>
    </row>
    <row r="21" s="4" customFormat="1" ht="25" customHeight="1" spans="1:5">
      <c r="A21" s="18">
        <v>3</v>
      </c>
      <c r="B21" s="19" t="s">
        <v>24</v>
      </c>
      <c r="C21" s="20">
        <f>C22+C23+C24</f>
        <v>66.75</v>
      </c>
      <c r="D21" s="20">
        <f>'[1]大阳学校环境整治工程 总概算表'!F20</f>
        <v>59.5161711115</v>
      </c>
      <c r="E21" s="20">
        <f t="shared" si="0"/>
        <v>-7.2338288885</v>
      </c>
    </row>
    <row r="22" s="4" customFormat="1" ht="25" customHeight="1" spans="1:5">
      <c r="A22" s="18">
        <v>3.1</v>
      </c>
      <c r="B22" s="19" t="s">
        <v>25</v>
      </c>
      <c r="C22" s="20">
        <v>11.07</v>
      </c>
      <c r="D22" s="20">
        <f>'[1]大阳学校环境整治工程 总概算表'!F21</f>
        <v>9.740905032</v>
      </c>
      <c r="E22" s="20">
        <f t="shared" si="0"/>
        <v>-1.329094968</v>
      </c>
    </row>
    <row r="23" s="4" customFormat="1" ht="25" customHeight="1" spans="1:5">
      <c r="A23" s="18">
        <v>3.2</v>
      </c>
      <c r="B23" s="19" t="s">
        <v>26</v>
      </c>
      <c r="C23" s="20">
        <v>51.27</v>
      </c>
      <c r="D23" s="20">
        <f>'[1]大阳学校环境整治工程 总概算表'!F22</f>
        <v>45.8724266925</v>
      </c>
      <c r="E23" s="20">
        <f t="shared" si="0"/>
        <v>-5.39757330750001</v>
      </c>
    </row>
    <row r="24" s="4" customFormat="1" ht="25" customHeight="1" spans="1:5">
      <c r="A24" s="18">
        <v>3.3</v>
      </c>
      <c r="B24" s="19" t="s">
        <v>27</v>
      </c>
      <c r="C24" s="20">
        <v>4.41</v>
      </c>
      <c r="D24" s="20">
        <f>'[1]大阳学校环境整治工程 总概算表'!F23</f>
        <v>3.902839387</v>
      </c>
      <c r="E24" s="20">
        <f t="shared" si="0"/>
        <v>-0.507160613</v>
      </c>
    </row>
    <row r="25" s="4" customFormat="1" ht="25" customHeight="1" spans="1:5">
      <c r="A25" s="18">
        <v>4</v>
      </c>
      <c r="B25" s="19" t="s">
        <v>28</v>
      </c>
      <c r="C25" s="20">
        <v>13.6</v>
      </c>
      <c r="D25" s="20">
        <f>'[1]大阳学校环境整治工程 总概算表'!F24</f>
        <v>11.611357548</v>
      </c>
      <c r="E25" s="20">
        <f t="shared" si="0"/>
        <v>-1.988642452</v>
      </c>
    </row>
    <row r="26" s="4" customFormat="1" ht="25" customHeight="1" spans="1:5">
      <c r="A26" s="18">
        <v>5</v>
      </c>
      <c r="B26" s="19" t="s">
        <v>29</v>
      </c>
      <c r="C26" s="20">
        <v>3.81</v>
      </c>
      <c r="D26" s="20">
        <f>'[1]大阳学校环境整治工程 总概算表'!F25</f>
        <v>3.3657941354</v>
      </c>
      <c r="E26" s="20">
        <f t="shared" si="0"/>
        <v>-0.4442058646</v>
      </c>
    </row>
    <row r="27" s="4" customFormat="1" ht="25" customHeight="1" spans="1:5">
      <c r="A27" s="18">
        <v>6</v>
      </c>
      <c r="B27" s="19" t="s">
        <v>30</v>
      </c>
      <c r="C27" s="20">
        <v>3.02</v>
      </c>
      <c r="D27" s="20">
        <f>'[1]大阳学校环境整治工程 总概算表'!F26</f>
        <v>2.685226258</v>
      </c>
      <c r="E27" s="20">
        <f t="shared" si="0"/>
        <v>-0.334773742</v>
      </c>
    </row>
    <row r="28" s="4" customFormat="1" ht="25" customHeight="1" spans="1:5">
      <c r="A28" s="18">
        <v>7</v>
      </c>
      <c r="B28" s="19" t="s">
        <v>31</v>
      </c>
      <c r="C28" s="28">
        <v>0</v>
      </c>
      <c r="D28" s="28">
        <f>'[1]大阳学校环境整治工程 总概算表'!F27</f>
        <v>32</v>
      </c>
      <c r="E28" s="28">
        <f t="shared" si="0"/>
        <v>32</v>
      </c>
    </row>
    <row r="29" s="4" customFormat="1" ht="25" customHeight="1" spans="1:5">
      <c r="A29" s="18">
        <v>8</v>
      </c>
      <c r="B29" s="19" t="s">
        <v>32</v>
      </c>
      <c r="C29" s="20">
        <v>0</v>
      </c>
      <c r="D29" s="20">
        <f>'[1]大阳学校环境整治工程 总概算表'!F28</f>
        <v>150</v>
      </c>
      <c r="E29" s="20">
        <f t="shared" si="0"/>
        <v>150</v>
      </c>
    </row>
    <row r="30" s="4" customFormat="1" ht="25" customHeight="1" spans="1:5">
      <c r="A30" s="16" t="s">
        <v>33</v>
      </c>
      <c r="B30" s="16" t="s">
        <v>34</v>
      </c>
      <c r="C30" s="17">
        <v>78</v>
      </c>
      <c r="D30" s="17">
        <f>'[1]大阳学校环境整治工程 总概算表'!F29</f>
        <v>80.7249626891916</v>
      </c>
      <c r="E30" s="17">
        <f t="shared" si="0"/>
        <v>2.7249626891916</v>
      </c>
    </row>
    <row r="31" s="4" customFormat="1" ht="25" customHeight="1" spans="1:5">
      <c r="A31" s="16" t="s">
        <v>35</v>
      </c>
      <c r="B31" s="16" t="s">
        <v>36</v>
      </c>
      <c r="C31" s="17">
        <f>C6+C15+C30</f>
        <v>1633.25</v>
      </c>
      <c r="D31" s="17">
        <f>D6+D15+D30</f>
        <v>1633.12809132749</v>
      </c>
      <c r="E31" s="17">
        <f t="shared" si="0"/>
        <v>-0.121908672508198</v>
      </c>
    </row>
  </sheetData>
  <mergeCells count="9">
    <mergeCell ref="A1:E1"/>
    <mergeCell ref="A4:A5"/>
    <mergeCell ref="B4:B5"/>
    <mergeCell ref="C4:C5"/>
    <mergeCell ref="C8:C11"/>
    <mergeCell ref="D4:D5"/>
    <mergeCell ref="E4:E5"/>
    <mergeCell ref="E8:E11"/>
    <mergeCell ref="A2:E3"/>
  </mergeCells>
  <pageMargins left="0.904861111111111" right="0.708333333333333" top="0.550694444444444" bottom="0.708333333333333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在水一方</cp:lastModifiedBy>
  <dcterms:created xsi:type="dcterms:W3CDTF">2023-10-12T01:42:00Z</dcterms:created>
  <dcterms:modified xsi:type="dcterms:W3CDTF">2023-12-06T07:42:40Z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BD625D08486C4CC488FBF2A850F1A863_13</vt:lpwstr>
  </property>
  <property fmtid="{D5CDD505-2E9C-101B-9397-08002B2CF9AE}" pid="3" name="KSOProductBuildVer">
    <vt:lpwstr>2052-12.1.0.15990</vt:lpwstr>
  </property>
</Properties>
</file>